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FILES\! Applications and Handouts\Fees\"/>
    </mc:Choice>
  </mc:AlternateContent>
  <xr:revisionPtr revIDLastSave="0" documentId="13_ncr:1_{158CFA59-FB8A-48DD-B7C3-3987A37B03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E20" i="1" l="1"/>
  <c r="E16" i="1"/>
  <c r="E17" i="1"/>
  <c r="E19" i="1"/>
  <c r="D20" i="1" l="1"/>
  <c r="D19" i="1"/>
  <c r="D17" i="1"/>
  <c r="D16" i="1"/>
  <c r="D23" i="1" l="1"/>
  <c r="E23" i="1" s="1"/>
  <c r="E25" i="1"/>
  <c r="E26" i="1"/>
  <c r="D22" i="1"/>
  <c r="E22" i="1" s="1"/>
  <c r="D27" i="1" l="1"/>
  <c r="E27" i="1"/>
</calcChain>
</file>

<file path=xl/sharedStrings.xml><?xml version="1.0" encoding="utf-8"?>
<sst xmlns="http://schemas.openxmlformats.org/spreadsheetml/2006/main" count="59" uniqueCount="53">
  <si>
    <t>CITY OF BULLHEAD CITY</t>
  </si>
  <si>
    <t>WATER RESOURCES FEE CALCULATION</t>
  </si>
  <si>
    <t>1. Applicant Name</t>
  </si>
  <si>
    <t>2. Address</t>
  </si>
  <si>
    <t>3. Legal Description</t>
  </si>
  <si>
    <t>4. Assessor Parcel Numbers</t>
  </si>
  <si>
    <t>5. Land Use/Water Information:</t>
  </si>
  <si>
    <t>6. Method of Providing Water:</t>
  </si>
  <si>
    <t>Water Company</t>
  </si>
  <si>
    <t>7. Address Information:</t>
  </si>
  <si>
    <t>Developer</t>
  </si>
  <si>
    <t>Engineer</t>
  </si>
  <si>
    <t>Engineer's Seal</t>
  </si>
  <si>
    <t>PROPOSED LAND USES</t>
  </si>
  <si>
    <t>CITY CODE WATER RESOURCES FEE CALCULATIONS</t>
  </si>
  <si>
    <t>WATER NEEDED FOR EACH LAND USE* (ACRE FEET PER YEAR)</t>
  </si>
  <si>
    <t>TOTAL FEES</t>
  </si>
  <si>
    <t>SINGLE FAMILY RESIDENTAL (BHC)</t>
  </si>
  <si>
    <t>ALL OTHER USES # REU'S                  (BHC)</t>
  </si>
  <si>
    <t>MULTIPLE FAMILY                        RESIDENTIAL / RV     (BHC)</t>
  </si>
  <si>
    <t>SINGLE FAMILY RESIDENTAL (MOHAVE WATER)</t>
  </si>
  <si>
    <t>MULTIPLE FAMILY                        RESIDENTIAL / RV                                            (MOHAVE WATER)</t>
  </si>
  <si>
    <t>ALL OTHER USES # REU'S                  (MOHAVE WATER)</t>
  </si>
  <si>
    <t>TOTALS</t>
  </si>
  <si>
    <t>$405 PER UNIT</t>
  </si>
  <si>
    <t>$341 PER UNIT OR SPACE</t>
  </si>
  <si>
    <t>$596 PER UNIT OR SPACE</t>
  </si>
  <si>
    <t>$449 ACRE FOOT OF ESTIMATED USE TO BE DETERMINED BY PROJECT ENGINEER &amp; APPROVED BY CITY ENGINEER</t>
  </si>
  <si>
    <t>$1,581 ACRE FOOT OF ESTIMATED USE TO BE DETERMINED BY PROJECT ENGINEER &amp; APPROVED BY CITY ENGINEER</t>
  </si>
  <si>
    <t>$721 PER UNIT</t>
  </si>
  <si>
    <t xml:space="preserve"> </t>
  </si>
  <si>
    <t>SINGLE FAMILY RESIDENTAL                                                                           (BHC)</t>
  </si>
  <si>
    <t>MULTIPLE FAMILY                        RESIDENTIAL / RV PARK                                   (BHC)</t>
  </si>
  <si>
    <t>MULTIPLE FAMILY                        RESIDENTIAL / RV PARK                                           (MOHAVE WATER)</t>
  </si>
  <si>
    <t>ALL OTHER USES BY REUs **                  (MOHAVE WATER)</t>
  </si>
  <si>
    <t>ALL OTHER USES BY REUs  **                (BHC)</t>
  </si>
  <si>
    <t>IRRIGATION ***                               (BHC)</t>
  </si>
  <si>
    <t>IRRIGATION ***                               (MOHAVE WATER)</t>
  </si>
  <si>
    <t>ENTER NUMBER OF REUs</t>
  </si>
  <si>
    <t xml:space="preserve">ENTER NUMBER OF DWELLING UNITS OR  SPACES </t>
  </si>
  <si>
    <t>**   Single Family Residential: (300 gallons per day x 365 days per year) / 325,851 gallons = Acre Feet per Year.</t>
  </si>
  <si>
    <r>
      <t xml:space="preserve">*      Bullhead City Contract Area Fee </t>
    </r>
    <r>
      <rPr>
        <u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Mohave Water Conservation District Fee</t>
    </r>
  </si>
  <si>
    <t xml:space="preserve">       Multiply Family Residential / RV Park:  (200 gallons per day x 365 days per year) / 325,851 gallons = Acre  Feet per Year</t>
  </si>
  <si>
    <t xml:space="preserve">       Commercial / Other: (Number of Residential Equivalent Units REUs x 268 gallons per day x 365 days per year) /  325,851   </t>
  </si>
  <si>
    <r>
      <t xml:space="preserve">       gallons = Acre Feet per Year                (See </t>
    </r>
    <r>
      <rPr>
        <i/>
        <sz val="11"/>
        <color theme="1"/>
        <rFont val="Calibri"/>
        <family val="2"/>
        <scheme val="minor"/>
      </rPr>
      <t>Drainage Fixture Unit REU Calculation</t>
    </r>
    <r>
      <rPr>
        <sz val="11"/>
        <color theme="1"/>
        <rFont val="Calibri"/>
        <family val="2"/>
        <scheme val="minor"/>
      </rPr>
      <t xml:space="preserve"> form to calculate REUs.)</t>
    </r>
  </si>
  <si>
    <t>***  Irrigation: (Total gallons per day x 365 days per year) / 325,851 gallons = Acre Feet per Year.</t>
  </si>
  <si>
    <r>
      <t xml:space="preserve">Water District: *                                                                                                                           Use (BHC) </t>
    </r>
    <r>
      <rPr>
        <u/>
        <sz val="10"/>
        <color theme="1"/>
        <rFont val="Calibri"/>
        <family val="2"/>
        <scheme val="minor"/>
      </rPr>
      <t>OR</t>
    </r>
    <r>
      <rPr>
        <sz val="10"/>
        <color theme="1"/>
        <rFont val="Calibri"/>
        <family val="2"/>
        <scheme val="minor"/>
      </rPr>
      <t xml:space="preserve"> (MOHAVE WATER)                                                                                                          See Map</t>
    </r>
  </si>
  <si>
    <t>_____ Other</t>
  </si>
  <si>
    <t>_____ Water Company</t>
  </si>
  <si>
    <t xml:space="preserve">_____ Individual Well </t>
  </si>
  <si>
    <t>IRRIGATION                               (BHC)</t>
  </si>
  <si>
    <t>IRRIGATION                              (MOHAVE WATER)</t>
  </si>
  <si>
    <t>ENTER NUMBER OF GALLONS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</si>
</sst>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0.0000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85">
    <xf numFmtId="0" fontId="0" fillId="0" borderId="0" xfId="0"/>
    <xf numFmtId="0" fontId="4" fillId="0" borderId="8" xfId="0" applyFont="1" applyBorder="1" applyAlignment="1">
      <alignment horizontal="center" vertical="center" wrapText="1"/>
    </xf>
    <xf numFmtId="0" fontId="2" fillId="0" borderId="0" xfId="3"/>
    <xf numFmtId="0" fontId="2" fillId="0" borderId="0" xfId="3" applyProtection="1">
      <protection locked="0"/>
    </xf>
    <xf numFmtId="0" fontId="4" fillId="0" borderId="0" xfId="0" applyFont="1"/>
    <xf numFmtId="0" fontId="4" fillId="0" borderId="10" xfId="0" applyFont="1" applyBorder="1" applyAlignment="1">
      <alignment horizontal="center" vertical="center" wrapText="1"/>
    </xf>
    <xf numFmtId="165" fontId="0" fillId="0" borderId="0" xfId="0" applyNumberFormat="1"/>
    <xf numFmtId="165" fontId="4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6" fontId="4" fillId="0" borderId="1" xfId="0" applyNumberFormat="1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Protection="1">
      <protection hidden="1"/>
    </xf>
    <xf numFmtId="0" fontId="2" fillId="0" borderId="0" xfId="3" applyAlignment="1">
      <alignment horizontal="right"/>
    </xf>
    <xf numFmtId="165" fontId="2" fillId="0" borderId="0" xfId="3" applyNumberFormat="1"/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6" fontId="4" fillId="0" borderId="2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6" fontId="4" fillId="0" borderId="19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6" fontId="4" fillId="0" borderId="22" xfId="0" applyNumberFormat="1" applyFont="1" applyBorder="1" applyAlignment="1">
      <alignment horizontal="center" vertical="center"/>
    </xf>
    <xf numFmtId="6" fontId="4" fillId="0" borderId="4" xfId="0" applyNumberFormat="1" applyFont="1" applyBorder="1" applyAlignment="1">
      <alignment horizontal="center" vertical="center" wrapText="1"/>
    </xf>
    <xf numFmtId="6" fontId="4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Protection="1">
      <protection locked="0"/>
    </xf>
    <xf numFmtId="0" fontId="4" fillId="0" borderId="27" xfId="0" applyFont="1" applyBorder="1" applyAlignment="1">
      <alignment horizontal="center" vertical="center" wrapText="1"/>
    </xf>
    <xf numFmtId="6" fontId="4" fillId="0" borderId="3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6" fontId="4" fillId="0" borderId="17" xfId="0" applyNumberFormat="1" applyFont="1" applyBorder="1" applyAlignment="1">
      <alignment horizontal="center" vertical="center"/>
    </xf>
    <xf numFmtId="0" fontId="4" fillId="0" borderId="0" xfId="0" applyFont="1" applyProtection="1">
      <protection hidden="1"/>
    </xf>
    <xf numFmtId="0" fontId="1" fillId="0" borderId="0" xfId="1"/>
    <xf numFmtId="0" fontId="1" fillId="0" borderId="0" xfId="1" applyProtection="1">
      <protection locked="0"/>
    </xf>
    <xf numFmtId="0" fontId="12" fillId="2" borderId="19" xfId="0" applyFont="1" applyFill="1" applyBorder="1" applyProtection="1">
      <protection locked="0"/>
    </xf>
    <xf numFmtId="164" fontId="4" fillId="0" borderId="19" xfId="0" applyNumberFormat="1" applyFont="1" applyBorder="1"/>
    <xf numFmtId="165" fontId="4" fillId="0" borderId="20" xfId="0" applyNumberFormat="1" applyFont="1" applyBorder="1"/>
    <xf numFmtId="0" fontId="12" fillId="2" borderId="22" xfId="0" applyFont="1" applyFill="1" applyBorder="1" applyProtection="1">
      <protection locked="0"/>
    </xf>
    <xf numFmtId="164" fontId="4" fillId="0" borderId="22" xfId="0" applyNumberFormat="1" applyFont="1" applyBorder="1"/>
    <xf numFmtId="165" fontId="4" fillId="0" borderId="23" xfId="0" applyNumberFormat="1" applyFont="1" applyBorder="1"/>
    <xf numFmtId="164" fontId="4" fillId="0" borderId="17" xfId="0" applyNumberFormat="1" applyFont="1" applyBorder="1"/>
    <xf numFmtId="165" fontId="4" fillId="0" borderId="25" xfId="0" applyNumberFormat="1" applyFont="1" applyBorder="1"/>
    <xf numFmtId="0" fontId="12" fillId="2" borderId="4" xfId="0" applyFont="1" applyFill="1" applyBorder="1" applyProtection="1">
      <protection locked="0"/>
    </xf>
    <xf numFmtId="164" fontId="4" fillId="0" borderId="4" xfId="0" applyNumberFormat="1" applyFont="1" applyBorder="1"/>
    <xf numFmtId="165" fontId="4" fillId="0" borderId="11" xfId="0" applyNumberFormat="1" applyFont="1" applyBorder="1"/>
    <xf numFmtId="0" fontId="12" fillId="2" borderId="2" xfId="0" applyFont="1" applyFill="1" applyBorder="1" applyProtection="1">
      <protection locked="0"/>
    </xf>
    <xf numFmtId="164" fontId="4" fillId="0" borderId="2" xfId="0" applyNumberFormat="1" applyFont="1" applyBorder="1"/>
    <xf numFmtId="165" fontId="4" fillId="0" borderId="9" xfId="0" applyNumberFormat="1" applyFont="1" applyBorder="1"/>
    <xf numFmtId="164" fontId="6" fillId="3" borderId="17" xfId="0" applyNumberFormat="1" applyFont="1" applyFill="1" applyBorder="1"/>
    <xf numFmtId="165" fontId="6" fillId="3" borderId="7" xfId="0" applyNumberFormat="1" applyFont="1" applyFill="1" applyBorder="1"/>
    <xf numFmtId="164" fontId="4" fillId="0" borderId="3" xfId="0" applyNumberFormat="1" applyFont="1" applyBorder="1"/>
    <xf numFmtId="165" fontId="4" fillId="0" borderId="28" xfId="0" applyNumberFormat="1" applyFont="1" applyBorder="1"/>
    <xf numFmtId="6" fontId="4" fillId="0" borderId="17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/>
    </xf>
    <xf numFmtId="0" fontId="1" fillId="2" borderId="0" xfId="3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12" fillId="2" borderId="3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0" fillId="2" borderId="5" xfId="1" applyFont="1" applyFill="1" applyBorder="1" applyAlignment="1" applyProtection="1">
      <alignment horizontal="left"/>
      <protection locked="0"/>
    </xf>
    <xf numFmtId="0" fontId="6" fillId="0" borderId="24" xfId="0" applyFont="1" applyBorder="1" applyAlignment="1">
      <alignment horizontal="right" vertical="center" wrapText="1"/>
    </xf>
    <xf numFmtId="0" fontId="6" fillId="0" borderId="17" xfId="0" applyFont="1" applyBorder="1" applyAlignment="1">
      <alignment horizontal="right" vertical="center" wrapText="1"/>
    </xf>
    <xf numFmtId="0" fontId="6" fillId="0" borderId="25" xfId="0" applyFont="1" applyBorder="1" applyAlignment="1">
      <alignment horizontal="right" vertical="center" wrapText="1"/>
    </xf>
    <xf numFmtId="0" fontId="11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26" xfId="0" applyFont="1" applyBorder="1" applyAlignment="1">
      <alignment wrapText="1"/>
    </xf>
    <xf numFmtId="0" fontId="10" fillId="2" borderId="5" xfId="3" applyFont="1" applyFill="1" applyBorder="1" applyProtection="1">
      <protection locked="0"/>
    </xf>
    <xf numFmtId="0" fontId="13" fillId="2" borderId="5" xfId="0" applyFont="1" applyFill="1" applyBorder="1" applyProtection="1">
      <protection locked="0"/>
    </xf>
    <xf numFmtId="0" fontId="13" fillId="2" borderId="6" xfId="0" applyFont="1" applyFill="1" applyBorder="1" applyProtection="1">
      <protection locked="0"/>
    </xf>
    <xf numFmtId="0" fontId="2" fillId="0" borderId="0" xfId="3" applyProtection="1">
      <protection locked="0"/>
    </xf>
    <xf numFmtId="0" fontId="0" fillId="0" borderId="0" xfId="0"/>
    <xf numFmtId="0" fontId="0" fillId="0" borderId="14" xfId="0" applyBorder="1"/>
    <xf numFmtId="0" fontId="1" fillId="0" borderId="0" xfId="3" applyFont="1"/>
    <xf numFmtId="0" fontId="3" fillId="2" borderId="2" xfId="3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0" xfId="0" applyAlignment="1">
      <alignment vertical="top" wrapText="1"/>
    </xf>
    <xf numFmtId="0" fontId="2" fillId="0" borderId="0" xfId="3"/>
    <xf numFmtId="0" fontId="10" fillId="2" borderId="16" xfId="3" applyFont="1" applyFill="1" applyBorder="1" applyProtection="1">
      <protection locked="0"/>
    </xf>
    <xf numFmtId="0" fontId="13" fillId="2" borderId="16" xfId="0" applyFont="1" applyFill="1" applyBorder="1" applyProtection="1">
      <protection locked="0"/>
    </xf>
    <xf numFmtId="0" fontId="13" fillId="2" borderId="15" xfId="0" applyFont="1" applyFill="1" applyBorder="1" applyProtection="1">
      <protection locked="0"/>
    </xf>
  </cellXfs>
  <cellStyles count="5">
    <cellStyle name="Currency 2" xfId="2" xr:uid="{00000000-0005-0000-0000-000000000000}"/>
    <cellStyle name="Currency 3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46</xdr:row>
      <xdr:rowOff>9525</xdr:rowOff>
    </xdr:from>
    <xdr:to>
      <xdr:col>6</xdr:col>
      <xdr:colOff>304800</xdr:colOff>
      <xdr:row>86</xdr:row>
      <xdr:rowOff>74519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12773025"/>
          <a:ext cx="7258050" cy="7684994"/>
        </a:xfrm>
        <a:prstGeom prst="rect">
          <a:avLst/>
        </a:prstGeom>
      </xdr:spPr>
    </xdr:pic>
    <xdr:clientData/>
  </xdr:twoCellAnchor>
  <xdr:twoCellAnchor>
    <xdr:from>
      <xdr:col>0</xdr:col>
      <xdr:colOff>266700</xdr:colOff>
      <xdr:row>86</xdr:row>
      <xdr:rowOff>38100</xdr:rowOff>
    </xdr:from>
    <xdr:to>
      <xdr:col>6</xdr:col>
      <xdr:colOff>247650</xdr:colOff>
      <xdr:row>86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66700" y="20421600"/>
          <a:ext cx="7153275" cy="9525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topLeftCell="A20" workbookViewId="0">
      <selection activeCell="C25" sqref="C25"/>
    </sheetView>
  </sheetViews>
  <sheetFormatPr defaultRowHeight="15" x14ac:dyDescent="0.25"/>
  <cols>
    <col min="1" max="1" width="26.28515625" customWidth="1"/>
    <col min="2" max="2" width="35.42578125" customWidth="1"/>
    <col min="3" max="3" width="11.7109375" customWidth="1"/>
    <col min="4" max="4" width="14" style="8" customWidth="1"/>
    <col min="5" max="5" width="11" style="6" customWidth="1"/>
    <col min="6" max="6" width="9.140625" customWidth="1"/>
    <col min="7" max="7" width="9.140625" style="15"/>
  </cols>
  <sheetData>
    <row r="1" spans="1:7" x14ac:dyDescent="0.25">
      <c r="A1" s="67" t="s">
        <v>0</v>
      </c>
      <c r="B1" s="67"/>
      <c r="C1" s="67"/>
      <c r="D1" s="67"/>
      <c r="E1" s="67"/>
      <c r="F1" s="67"/>
      <c r="G1" s="67"/>
    </row>
    <row r="2" spans="1:7" x14ac:dyDescent="0.25">
      <c r="A2" s="67" t="s">
        <v>1</v>
      </c>
      <c r="B2" s="67"/>
      <c r="C2" s="67"/>
      <c r="D2" s="67"/>
      <c r="E2" s="67"/>
      <c r="F2" s="67"/>
      <c r="G2" s="67"/>
    </row>
    <row r="3" spans="1:7" x14ac:dyDescent="0.25">
      <c r="A3" s="4"/>
      <c r="B3" s="4"/>
      <c r="C3" s="4"/>
      <c r="D3" s="9"/>
      <c r="E3" s="7"/>
      <c r="F3" s="4"/>
      <c r="G3" s="35"/>
    </row>
    <row r="4" spans="1:7" x14ac:dyDescent="0.25">
      <c r="A4" s="36" t="s">
        <v>2</v>
      </c>
      <c r="B4" s="63"/>
      <c r="C4" s="63"/>
      <c r="D4" s="63"/>
      <c r="E4" s="63"/>
      <c r="F4" s="4"/>
      <c r="G4" s="35"/>
    </row>
    <row r="5" spans="1:7" x14ac:dyDescent="0.25">
      <c r="A5" s="4"/>
      <c r="B5" s="4"/>
      <c r="C5" s="4"/>
      <c r="D5" s="9"/>
      <c r="E5" s="7"/>
      <c r="F5" s="4"/>
      <c r="G5" s="35"/>
    </row>
    <row r="6" spans="1:7" x14ac:dyDescent="0.25">
      <c r="A6" s="36" t="s">
        <v>3</v>
      </c>
      <c r="B6" s="63"/>
      <c r="C6" s="63"/>
      <c r="D6" s="63"/>
      <c r="E6" s="63"/>
      <c r="F6" s="4"/>
      <c r="G6" s="35"/>
    </row>
    <row r="7" spans="1:7" x14ac:dyDescent="0.25">
      <c r="A7" s="4"/>
      <c r="B7" s="4"/>
      <c r="C7" s="4"/>
      <c r="D7" s="9"/>
      <c r="E7" s="7"/>
      <c r="F7" s="4"/>
      <c r="G7" s="35"/>
    </row>
    <row r="8" spans="1:7" x14ac:dyDescent="0.25">
      <c r="A8" s="36" t="s">
        <v>4</v>
      </c>
      <c r="B8" s="63"/>
      <c r="C8" s="63"/>
      <c r="D8" s="63"/>
      <c r="E8" s="63"/>
      <c r="F8" s="4"/>
      <c r="G8" s="35"/>
    </row>
    <row r="9" spans="1:7" x14ac:dyDescent="0.25">
      <c r="A9" s="4"/>
      <c r="B9" s="4"/>
      <c r="C9" s="4"/>
      <c r="D9" s="9"/>
      <c r="E9" s="7"/>
      <c r="F9" s="4"/>
      <c r="G9" s="35"/>
    </row>
    <row r="10" spans="1:7" x14ac:dyDescent="0.25">
      <c r="A10" s="36" t="s">
        <v>5</v>
      </c>
      <c r="B10" s="63"/>
      <c r="C10" s="63"/>
      <c r="D10" s="63"/>
      <c r="E10" s="63"/>
      <c r="F10" s="4"/>
      <c r="G10" s="35"/>
    </row>
    <row r="11" spans="1:7" x14ac:dyDescent="0.25">
      <c r="A11" s="4"/>
      <c r="B11" s="4"/>
      <c r="C11" s="4"/>
      <c r="D11" s="9"/>
      <c r="E11" s="7"/>
      <c r="F11" s="4"/>
      <c r="G11" s="35"/>
    </row>
    <row r="12" spans="1:7" x14ac:dyDescent="0.25">
      <c r="A12" s="36" t="s">
        <v>6</v>
      </c>
      <c r="B12" s="63"/>
      <c r="C12" s="63"/>
      <c r="D12" s="63"/>
      <c r="E12" s="63"/>
      <c r="F12" s="4"/>
      <c r="G12" s="35"/>
    </row>
    <row r="13" spans="1:7" x14ac:dyDescent="0.25">
      <c r="A13" s="36"/>
      <c r="B13" s="37"/>
      <c r="C13" s="37"/>
      <c r="D13" s="37"/>
      <c r="E13" s="37"/>
      <c r="F13" s="4"/>
      <c r="G13" s="35"/>
    </row>
    <row r="14" spans="1:7" ht="39" customHeight="1" thickBot="1" x14ac:dyDescent="0.3">
      <c r="A14" s="69" t="s">
        <v>46</v>
      </c>
      <c r="B14" s="69"/>
      <c r="C14" s="57"/>
      <c r="D14" s="57"/>
      <c r="E14" s="57"/>
      <c r="F14" s="4"/>
      <c r="G14" s="35"/>
    </row>
    <row r="15" spans="1:7" ht="68.25" customHeight="1" thickBot="1" x14ac:dyDescent="0.3">
      <c r="A15" s="18" t="s">
        <v>13</v>
      </c>
      <c r="B15" s="19" t="s">
        <v>14</v>
      </c>
      <c r="C15" s="19" t="s">
        <v>39</v>
      </c>
      <c r="D15" s="20" t="s">
        <v>15</v>
      </c>
      <c r="E15" s="21" t="s">
        <v>16</v>
      </c>
      <c r="F15" s="4"/>
      <c r="G15" s="35"/>
    </row>
    <row r="16" spans="1:7" ht="28.5" customHeight="1" x14ac:dyDescent="0.25">
      <c r="A16" s="23" t="s">
        <v>31</v>
      </c>
      <c r="B16" s="24" t="s">
        <v>24</v>
      </c>
      <c r="C16" s="38"/>
      <c r="D16" s="39">
        <f>SUM(C16*300*365)/325851</f>
        <v>0</v>
      </c>
      <c r="E16" s="40">
        <f>SUM(C16*Sheet2!B2)</f>
        <v>0</v>
      </c>
      <c r="F16" s="4"/>
      <c r="G16" s="35"/>
    </row>
    <row r="17" spans="1:7" ht="35.1" customHeight="1" thickBot="1" x14ac:dyDescent="0.3">
      <c r="A17" s="25" t="s">
        <v>20</v>
      </c>
      <c r="B17" s="26" t="s">
        <v>29</v>
      </c>
      <c r="C17" s="41"/>
      <c r="D17" s="42">
        <f>SUM(C17*300*365)/325851</f>
        <v>0</v>
      </c>
      <c r="E17" s="43">
        <f>SUM(C17*Sheet2!B3)</f>
        <v>0</v>
      </c>
      <c r="F17" s="4"/>
      <c r="G17" s="35"/>
    </row>
    <row r="18" spans="1:7" ht="7.5" customHeight="1" thickBot="1" x14ac:dyDescent="0.3">
      <c r="A18" s="31"/>
      <c r="B18" s="32"/>
      <c r="C18" s="60"/>
      <c r="D18" s="54"/>
      <c r="E18" s="55"/>
      <c r="F18" s="4"/>
      <c r="G18" s="35"/>
    </row>
    <row r="19" spans="1:7" ht="39.75" customHeight="1" x14ac:dyDescent="0.25">
      <c r="A19" s="23" t="s">
        <v>32</v>
      </c>
      <c r="B19" s="24" t="s">
        <v>25</v>
      </c>
      <c r="C19" s="38"/>
      <c r="D19" s="39">
        <f>SUM(C19*200*365)/325851</f>
        <v>0</v>
      </c>
      <c r="E19" s="40">
        <f>SUM(C19*Sheet2!B4)</f>
        <v>0</v>
      </c>
      <c r="F19" s="4"/>
      <c r="G19" s="35"/>
    </row>
    <row r="20" spans="1:7" ht="39.950000000000003" customHeight="1" thickBot="1" x14ac:dyDescent="0.3">
      <c r="A20" s="25" t="s">
        <v>33</v>
      </c>
      <c r="B20" s="26" t="s">
        <v>26</v>
      </c>
      <c r="C20" s="41"/>
      <c r="D20" s="42">
        <f>SUM(C20*200*365)/325851</f>
        <v>0</v>
      </c>
      <c r="E20" s="43">
        <f>SUM(C20*Sheet2!B5)</f>
        <v>0</v>
      </c>
      <c r="F20" s="4"/>
      <c r="G20" s="35"/>
    </row>
    <row r="21" spans="1:7" ht="40.5" customHeight="1" thickBot="1" x14ac:dyDescent="0.3">
      <c r="A21" s="33"/>
      <c r="B21" s="34"/>
      <c r="C21" s="61" t="s">
        <v>38</v>
      </c>
      <c r="D21" s="44"/>
      <c r="E21" s="45"/>
      <c r="F21" s="4"/>
      <c r="G21" s="35"/>
    </row>
    <row r="22" spans="1:7" ht="39.950000000000003" customHeight="1" x14ac:dyDescent="0.25">
      <c r="A22" s="23" t="s">
        <v>35</v>
      </c>
      <c r="B22" s="28" t="s">
        <v>27</v>
      </c>
      <c r="C22" s="38"/>
      <c r="D22" s="39">
        <f>SUM(C22*268*365)/325851</f>
        <v>0</v>
      </c>
      <c r="E22" s="40">
        <f>SUM(D22*Sheet2!B6)</f>
        <v>0</v>
      </c>
      <c r="F22" s="4"/>
      <c r="G22" s="35"/>
    </row>
    <row r="23" spans="1:7" ht="39.950000000000003" customHeight="1" thickBot="1" x14ac:dyDescent="0.3">
      <c r="A23" s="1" t="s">
        <v>34</v>
      </c>
      <c r="B23" s="22" t="s">
        <v>28</v>
      </c>
      <c r="C23" s="49"/>
      <c r="D23" s="50">
        <f t="shared" ref="D23" si="0">SUM(C23*268*365)/325851</f>
        <v>0</v>
      </c>
      <c r="E23" s="51">
        <f>SUM(D23*Sheet2!B7)</f>
        <v>0</v>
      </c>
      <c r="F23" s="4"/>
      <c r="G23" s="35"/>
    </row>
    <row r="24" spans="1:7" ht="57" customHeight="1" thickBot="1" x14ac:dyDescent="0.3">
      <c r="A24" s="33"/>
      <c r="B24" s="56"/>
      <c r="C24" s="62" t="s">
        <v>52</v>
      </c>
      <c r="D24" s="44"/>
      <c r="E24" s="45"/>
      <c r="F24" s="4"/>
      <c r="G24" s="35"/>
    </row>
    <row r="25" spans="1:7" ht="39.950000000000003" customHeight="1" x14ac:dyDescent="0.25">
      <c r="A25" s="5" t="s">
        <v>36</v>
      </c>
      <c r="B25" s="27" t="s">
        <v>27</v>
      </c>
      <c r="C25" s="46"/>
      <c r="D25" s="47">
        <f>SUM(C25*365)/325851</f>
        <v>0</v>
      </c>
      <c r="E25" s="48">
        <f>SUM(D25*Sheet2!B8)</f>
        <v>0</v>
      </c>
      <c r="F25" s="4"/>
      <c r="G25" s="35"/>
    </row>
    <row r="26" spans="1:7" ht="39.950000000000003" customHeight="1" thickBot="1" x14ac:dyDescent="0.3">
      <c r="A26" s="1" t="s">
        <v>37</v>
      </c>
      <c r="B26" s="22" t="s">
        <v>28</v>
      </c>
      <c r="C26" s="49"/>
      <c r="D26" s="50">
        <f>SUM(C26*365)/325851</f>
        <v>0</v>
      </c>
      <c r="E26" s="51">
        <f>SUM(D26*Sheet2!B9)</f>
        <v>0</v>
      </c>
      <c r="F26" s="4"/>
      <c r="G26" s="35"/>
    </row>
    <row r="27" spans="1:7" ht="15.75" customHeight="1" thickBot="1" x14ac:dyDescent="0.3">
      <c r="A27" s="64" t="s">
        <v>23</v>
      </c>
      <c r="B27" s="65"/>
      <c r="C27" s="66"/>
      <c r="D27" s="52">
        <f>SUM(D16:D26)</f>
        <v>0</v>
      </c>
      <c r="E27" s="53">
        <f>SUM(E16:E26)</f>
        <v>0</v>
      </c>
      <c r="F27" s="4"/>
      <c r="G27" s="35"/>
    </row>
    <row r="28" spans="1:7" x14ac:dyDescent="0.25">
      <c r="A28" s="81" t="s">
        <v>7</v>
      </c>
      <c r="B28" s="81"/>
      <c r="C28" s="81"/>
      <c r="D28" s="81"/>
      <c r="E28" s="81"/>
      <c r="F28" s="81"/>
    </row>
    <row r="29" spans="1:7" x14ac:dyDescent="0.25">
      <c r="A29" s="58" t="s">
        <v>48</v>
      </c>
      <c r="B29" s="58" t="s">
        <v>49</v>
      </c>
      <c r="C29" s="59" t="s">
        <v>47</v>
      </c>
      <c r="D29" s="30"/>
      <c r="E29" s="17"/>
      <c r="F29" s="2"/>
    </row>
    <row r="30" spans="1:7" ht="4.5" customHeight="1" x14ac:dyDescent="0.25"/>
    <row r="31" spans="1:7" x14ac:dyDescent="0.25">
      <c r="A31" s="2" t="s">
        <v>9</v>
      </c>
      <c r="B31" s="73"/>
      <c r="C31" s="74"/>
      <c r="D31" s="75"/>
      <c r="E31" s="77" t="s">
        <v>12</v>
      </c>
      <c r="F31" s="3"/>
    </row>
    <row r="32" spans="1:7" x14ac:dyDescent="0.25">
      <c r="A32" s="16" t="s">
        <v>8</v>
      </c>
      <c r="B32" s="70" t="s">
        <v>30</v>
      </c>
      <c r="C32" s="71"/>
      <c r="D32" s="72"/>
      <c r="E32" s="78"/>
    </row>
    <row r="33" spans="1:6" x14ac:dyDescent="0.25">
      <c r="A33" s="16" t="s">
        <v>10</v>
      </c>
      <c r="B33" s="82"/>
      <c r="C33" s="83"/>
      <c r="D33" s="84"/>
      <c r="E33" s="78"/>
    </row>
    <row r="34" spans="1:6" x14ac:dyDescent="0.25">
      <c r="A34" s="16" t="s">
        <v>11</v>
      </c>
      <c r="B34" s="70"/>
      <c r="C34" s="71"/>
      <c r="D34" s="72"/>
      <c r="E34" s="79"/>
    </row>
    <row r="36" spans="1:6" x14ac:dyDescent="0.25">
      <c r="A36" t="s">
        <v>41</v>
      </c>
      <c r="B36" s="29"/>
      <c r="C36" s="29"/>
      <c r="D36" s="29"/>
      <c r="E36" s="29"/>
      <c r="F36" s="2"/>
    </row>
    <row r="37" spans="1:6" x14ac:dyDescent="0.25">
      <c r="A37" t="s">
        <v>40</v>
      </c>
      <c r="B37" s="29"/>
      <c r="C37" s="29"/>
      <c r="D37" s="29"/>
      <c r="E37" s="29"/>
      <c r="F37" s="2"/>
    </row>
    <row r="38" spans="1:6" x14ac:dyDescent="0.25">
      <c r="A38" t="s">
        <v>42</v>
      </c>
      <c r="B38" s="29"/>
      <c r="C38" s="29"/>
      <c r="D38" s="29"/>
      <c r="E38" s="29"/>
    </row>
    <row r="39" spans="1:6" ht="15" customHeight="1" x14ac:dyDescent="0.25">
      <c r="A39" s="80" t="s">
        <v>43</v>
      </c>
      <c r="B39" s="80"/>
      <c r="C39" s="80"/>
      <c r="D39" s="80"/>
      <c r="E39" s="80"/>
      <c r="F39" s="80"/>
    </row>
    <row r="40" spans="1:6" ht="15" customHeight="1" x14ac:dyDescent="0.25">
      <c r="A40" s="80" t="s">
        <v>44</v>
      </c>
      <c r="B40" s="80"/>
      <c r="C40" s="80"/>
      <c r="D40" s="80"/>
      <c r="E40" s="80"/>
      <c r="F40" s="80"/>
    </row>
    <row r="41" spans="1:6" x14ac:dyDescent="0.25">
      <c r="A41" s="76" t="s">
        <v>45</v>
      </c>
      <c r="B41" s="74"/>
      <c r="C41" s="74"/>
      <c r="D41" s="74"/>
      <c r="E41" s="74"/>
    </row>
    <row r="46" spans="1:6" ht="21" x14ac:dyDescent="0.35">
      <c r="B46" s="68" t="s">
        <v>0</v>
      </c>
      <c r="C46" s="68"/>
      <c r="D46" s="68"/>
    </row>
  </sheetData>
  <sheetProtection password="D341" sheet="1" objects="1" scenarios="1" selectLockedCells="1"/>
  <mergeCells count="19">
    <mergeCell ref="B46:D46"/>
    <mergeCell ref="A14:B14"/>
    <mergeCell ref="B34:D34"/>
    <mergeCell ref="B31:D31"/>
    <mergeCell ref="A41:E41"/>
    <mergeCell ref="E31:E34"/>
    <mergeCell ref="A39:F39"/>
    <mergeCell ref="A40:F40"/>
    <mergeCell ref="A28:F28"/>
    <mergeCell ref="B32:D32"/>
    <mergeCell ref="B33:D33"/>
    <mergeCell ref="B10:E10"/>
    <mergeCell ref="B12:E12"/>
    <mergeCell ref="A27:C27"/>
    <mergeCell ref="A1:G1"/>
    <mergeCell ref="A2:G2"/>
    <mergeCell ref="B8:E8"/>
    <mergeCell ref="B4:E4"/>
    <mergeCell ref="B6:E6"/>
  </mergeCells>
  <pageMargins left="0.5" right="0.25" top="0.25" bottom="0.25" header="0" footer="0"/>
  <pageSetup scale="8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D9" sqref="D9"/>
    </sheetView>
  </sheetViews>
  <sheetFormatPr defaultRowHeight="15" x14ac:dyDescent="0.25"/>
  <cols>
    <col min="1" max="1" width="26.85546875" customWidth="1"/>
    <col min="2" max="2" width="33" customWidth="1"/>
  </cols>
  <sheetData>
    <row r="1" spans="1:2" ht="76.5" x14ac:dyDescent="0.25">
      <c r="A1" s="13" t="s">
        <v>13</v>
      </c>
      <c r="B1" s="14" t="s">
        <v>14</v>
      </c>
    </row>
    <row r="2" spans="1:2" ht="51" x14ac:dyDescent="0.25">
      <c r="A2" s="10" t="s">
        <v>17</v>
      </c>
      <c r="B2" s="11">
        <v>405</v>
      </c>
    </row>
    <row r="3" spans="1:2" ht="76.5" x14ac:dyDescent="0.25">
      <c r="A3" s="10" t="s">
        <v>20</v>
      </c>
      <c r="B3" s="11">
        <v>721</v>
      </c>
    </row>
    <row r="4" spans="1:2" ht="63.75" x14ac:dyDescent="0.25">
      <c r="A4" s="10" t="s">
        <v>19</v>
      </c>
      <c r="B4" s="11">
        <v>341</v>
      </c>
    </row>
    <row r="5" spans="1:2" ht="76.5" x14ac:dyDescent="0.25">
      <c r="A5" s="10" t="s">
        <v>21</v>
      </c>
      <c r="B5" s="11">
        <v>596</v>
      </c>
    </row>
    <row r="6" spans="1:2" ht="44.25" customHeight="1" x14ac:dyDescent="0.25">
      <c r="A6" s="10" t="s">
        <v>18</v>
      </c>
      <c r="B6" s="12">
        <v>449</v>
      </c>
    </row>
    <row r="7" spans="1:2" ht="35.25" customHeight="1" x14ac:dyDescent="0.25">
      <c r="A7" s="10" t="s">
        <v>22</v>
      </c>
      <c r="B7" s="12">
        <v>1581</v>
      </c>
    </row>
    <row r="8" spans="1:2" ht="28.5" customHeight="1" x14ac:dyDescent="0.25">
      <c r="A8" s="10" t="s">
        <v>50</v>
      </c>
      <c r="B8" s="12">
        <v>449</v>
      </c>
    </row>
    <row r="9" spans="1:2" ht="54.75" customHeight="1" x14ac:dyDescent="0.25">
      <c r="A9" s="10" t="s">
        <v>51</v>
      </c>
      <c r="B9" s="12">
        <v>1581</v>
      </c>
    </row>
  </sheetData>
  <sheetProtection password="D341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J. Johnson</dc:creator>
  <cp:lastModifiedBy>Wendy Lewis</cp:lastModifiedBy>
  <cp:lastPrinted>2021-07-12T23:22:57Z</cp:lastPrinted>
  <dcterms:created xsi:type="dcterms:W3CDTF">2017-08-10T17:36:35Z</dcterms:created>
  <dcterms:modified xsi:type="dcterms:W3CDTF">2025-01-11T16:23:04Z</dcterms:modified>
</cp:coreProperties>
</file>